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ilborghelga\OneDrive - Hús atvinnulífsins\Netið\Atvinnugreinar rekstur og efnahagur\Samgöngur á landi\2019\"/>
    </mc:Choice>
  </mc:AlternateContent>
  <xr:revisionPtr revIDLastSave="53" documentId="10_ncr:100000_{B4AE2CC9-6807-48B6-B400-BEF2EBFAB4AC}" xr6:coauthVersionLast="41" xr6:coauthVersionMax="41" xr10:uidLastSave="{0C620308-E9A3-4D52-9476-FF987F33F7E7}"/>
  <bookViews>
    <workbookView xWindow="-110" yWindow="-110" windowWidth="25820" windowHeight="14020" xr2:uid="{00000000-000D-0000-FFFF-FFFF00000000}"/>
  </bookViews>
  <sheets>
    <sheet name="Tafla 5 verðlag ársins net" sheetId="2" r:id="rId1"/>
  </sheets>
  <definedNames>
    <definedName name="DME_BeforeCloseCompleted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2" l="1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61" i="2" l="1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B61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B60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B46" i="2"/>
  <c r="B45" i="2"/>
  <c r="B44" i="2"/>
  <c r="B43" i="2"/>
  <c r="B42" i="2"/>
  <c r="B41" i="2"/>
  <c r="B40" i="2"/>
  <c r="B39" i="2"/>
  <c r="C29" i="2" l="1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B25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<sst xmlns="http://schemas.openxmlformats.org/spreadsheetml/2006/main" count="97" uniqueCount="97">
  <si>
    <t>Ýmsar kennitölur</t>
  </si>
  <si>
    <t>2.  Rekstrargjöld</t>
  </si>
  <si>
    <t xml:space="preserve">    2.2 Laun, eigin laun og tengd gjöld</t>
  </si>
  <si>
    <t xml:space="preserve">    2.3 Önnur rekstrargjöld</t>
  </si>
  <si>
    <t>7.  Hagnaður  fyrir skatta</t>
  </si>
  <si>
    <t xml:space="preserve">      Hagnaður samkvæmt ársreikningi</t>
  </si>
  <si>
    <t xml:space="preserve">      Úttekt úr rekstri</t>
  </si>
  <si>
    <t xml:space="preserve">      Hlutdeild í afkomu dótturfélaga</t>
  </si>
  <si>
    <t>2-1-0 Varanlegir rekstrarfjármunir</t>
  </si>
  <si>
    <t>2-1-1 Óefnislegar eignir</t>
  </si>
  <si>
    <t>2-1-2 Eignarhlutir í öðrum félögum</t>
  </si>
  <si>
    <t>2-2-2 Birgðir</t>
  </si>
  <si>
    <t>2-2-3 Viðskiptakröfur og aðrar skammtímakröfur</t>
  </si>
  <si>
    <t>2-2-4 Handbært fé og verðbréf</t>
  </si>
  <si>
    <t>2-2-5 Aðrar eignir</t>
  </si>
  <si>
    <t>2-3-1 Langtímaskuldir</t>
  </si>
  <si>
    <t>2-3-2 Skammtímaskuldir</t>
  </si>
  <si>
    <t>2-4-0 Eigið fé</t>
  </si>
  <si>
    <t>Eignir = skuldir+eigið fé</t>
  </si>
  <si>
    <t>Eiginfjárhlutfall, %</t>
  </si>
  <si>
    <t>Heimild: Hagstofu Íslands</t>
  </si>
  <si>
    <t xml:space="preserve">Skýringar: </t>
  </si>
  <si>
    <t>1) Ekki alltaf sömu aðilar</t>
  </si>
  <si>
    <t>Í gögnunum eru einungis aðilar sem skila skattframtali. Aðilar sem ekki eru skilaskildir eru til dæmis félagasamtök, sveitafélög og opinberir aðilar.</t>
  </si>
  <si>
    <t>Óreglulegir liður eru dregnir frá Rekstrartekjum sem veldur því að EBIT er ekki sambærileg við niðurstöður samkvæmt  Hagstofu Íslands</t>
  </si>
  <si>
    <t>Fjöldi launþega</t>
  </si>
  <si>
    <t xml:space="preserve">    1.1 Rekstrartekjur</t>
  </si>
  <si>
    <t xml:space="preserve">    1.3 Óreglulegir liðir</t>
  </si>
  <si>
    <t xml:space="preserve">    2.1 Vöru og hráefnanotkun </t>
  </si>
  <si>
    <t>4.  Fyrningar/afskriftir</t>
  </si>
  <si>
    <t>5.  Hagnaður fyrir fjármagnsliði EBIT</t>
  </si>
  <si>
    <t>6.  Fjármagnsliðir</t>
  </si>
  <si>
    <t xml:space="preserve">8.  Tekjuskattur </t>
  </si>
  <si>
    <t>9. Aðrir liðir</t>
  </si>
  <si>
    <t>10.  Í hlutfalli af tekjum, %</t>
  </si>
  <si>
    <t xml:space="preserve">    10.2 Laun, eigin laun og tengd gjöld</t>
  </si>
  <si>
    <t xml:space="preserve">    10.3 Önnur rekstrargjöld</t>
  </si>
  <si>
    <t xml:space="preserve">    10.4 Afskriftir</t>
  </si>
  <si>
    <t xml:space="preserve">    10.5 EBITDA</t>
  </si>
  <si>
    <t xml:space="preserve">    10.6 EBIT</t>
  </si>
  <si>
    <t>Kennitölur úr efnahag</t>
  </si>
  <si>
    <t>2-1-0 Fixed assets</t>
  </si>
  <si>
    <t>2-1-1 Intangible assets</t>
  </si>
  <si>
    <t>2-1-2 Shares in other companies</t>
  </si>
  <si>
    <t>2-2-2 Stock</t>
  </si>
  <si>
    <t>2-2-3 Trade and other receivables</t>
  </si>
  <si>
    <t>2-2-4 Cash and securities</t>
  </si>
  <si>
    <t>2-2-5 Other assets</t>
  </si>
  <si>
    <t>2-3-1 Long-term liabilities</t>
  </si>
  <si>
    <t>2-3-2 Short-term liabilities</t>
  </si>
  <si>
    <t>2-4-0 Equity</t>
  </si>
  <si>
    <t>Number of employees</t>
  </si>
  <si>
    <t>Net profit</t>
  </si>
  <si>
    <t>Shares in other companies</t>
  </si>
  <si>
    <t>Number of companies</t>
  </si>
  <si>
    <t>1.  Rekstrartekjur alls</t>
  </si>
  <si>
    <t>Key indicators</t>
  </si>
  <si>
    <t>1. Operating income, total</t>
  </si>
  <si>
    <t>1.3 Extraordinary items</t>
  </si>
  <si>
    <t>2. Operating expenses</t>
  </si>
  <si>
    <t>2.1 Goods and raw material</t>
  </si>
  <si>
    <t>2.2 Labour costs</t>
  </si>
  <si>
    <t>2.3 Other operating expenses</t>
  </si>
  <si>
    <t>4. Depreciation</t>
  </si>
  <si>
    <t>6. Financial items</t>
  </si>
  <si>
    <t>7. Earnings before tax</t>
  </si>
  <si>
    <t>8. Income tax</t>
  </si>
  <si>
    <t>9. Other items</t>
  </si>
  <si>
    <t>Owners Withdrawal</t>
  </si>
  <si>
    <t xml:space="preserve">    10.1 Vöru og hráefnanotkun</t>
  </si>
  <si>
    <t>10.2  Labour costs</t>
  </si>
  <si>
    <t>3. Earnings before depreciation  (EBITDA)</t>
  </si>
  <si>
    <t xml:space="preserve">3. Rekstrarhagnaði fyrir afskriftir (EBITDA/framlegð) </t>
  </si>
  <si>
    <t>5. Earnings before interests and tax (EBIT)</t>
  </si>
  <si>
    <t>10.6  Earnings before interests and tax (EBIT)</t>
  </si>
  <si>
    <t>As a ratio of operating income</t>
  </si>
  <si>
    <t>10.1  Goods and raw material</t>
  </si>
  <si>
    <t>10.3  Other operating expenses</t>
  </si>
  <si>
    <t>10.4  Depreciation</t>
  </si>
  <si>
    <t>10.5  Earnings before depreciation  (EBITDA)</t>
  </si>
  <si>
    <t>Assets = liabilities and equity</t>
  </si>
  <si>
    <t>Equity ratio, %</t>
  </si>
  <si>
    <t>1.1 Operating income</t>
  </si>
  <si>
    <r>
      <t xml:space="preserve">Samtök Ferðaþjónustunnar  </t>
    </r>
    <r>
      <rPr>
        <b/>
        <i/>
        <sz val="8"/>
        <rFont val="Times New Roman"/>
        <family val="1"/>
      </rPr>
      <t>The Icelandic Travel Industry Association</t>
    </r>
  </si>
  <si>
    <t>10.7  Earnings before tax (EBT)</t>
  </si>
  <si>
    <r>
      <t xml:space="preserve">Verðlag ársins, fjárhæðir í millj. kr.   </t>
    </r>
    <r>
      <rPr>
        <i/>
        <sz val="8"/>
        <rFont val="Times New Roman"/>
        <family val="1"/>
      </rPr>
      <t xml:space="preserve">Millions ISK </t>
    </r>
  </si>
  <si>
    <t>Fjöldi aðila</t>
  </si>
  <si>
    <t>49.39  Aðrir farþegaflutningar á landi</t>
  </si>
  <si>
    <t>Tafla 5 Rekstrar- og efnahagsyfirlit í atvinnugrein 49.39 Aðrir farþegaflutningar á landi</t>
  </si>
  <si>
    <t>Table 5 Income statement and balance sheet in 49.39 Other passenger land transport n.e.c.</t>
  </si>
  <si>
    <t>1.1.1 There of realized gains and losses</t>
  </si>
  <si>
    <t xml:space="preserve">    1.1.1  þ.a. söluhagnaður</t>
  </si>
  <si>
    <t xml:space="preserve">    10.7 Hagnaður fyrir skatta</t>
  </si>
  <si>
    <t xml:space="preserve">    10.8 Hagnaður samkvæmt ársreikningi</t>
  </si>
  <si>
    <t>10.8 Net profit (earnings according to financial statement)</t>
  </si>
  <si>
    <t>Arðsemi eiginfjár</t>
  </si>
  <si>
    <t>Return on equity - ROE,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</si>
</sst>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;\-#,##0.0;\-\ \ "/>
    <numFmt numFmtId="166" formatCode="#,##0_ ;\-#,##0\ "/>
    <numFmt numFmtId="167" formatCode="0.0"/>
    <numFmt numFmtId="168" formatCode="#,##0.0"/>
  </numFmts>
  <fonts count="14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8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0" fontId="11" fillId="0" borderId="0"/>
  </cellStyleXfs>
  <cellXfs count="24">
    <xf numFmtId="0" fontId="0" fillId="0" borderId="0" xfId="0"/>
    <xf numFmtId="0" fontId="5" fillId="0" borderId="0" xfId="1" applyFont="1" applyAlignment="1">
      <alignment horizontal="left"/>
    </xf>
    <xf numFmtId="0" fontId="4" fillId="0" borderId="0" xfId="1" applyFont="1"/>
    <xf numFmtId="0" fontId="6" fillId="0" borderId="0" xfId="1" applyFont="1"/>
    <xf numFmtId="165" fontId="4" fillId="0" borderId="0" xfId="1" applyNumberFormat="1" applyFont="1" applyBorder="1"/>
    <xf numFmtId="166" fontId="4" fillId="0" borderId="0" xfId="1" applyNumberFormat="1" applyFont="1" applyBorder="1"/>
    <xf numFmtId="165" fontId="4" fillId="0" borderId="0" xfId="1" applyNumberFormat="1" applyFont="1"/>
    <xf numFmtId="0" fontId="4" fillId="0" borderId="1" xfId="1" applyFont="1" applyBorder="1"/>
    <xf numFmtId="0" fontId="4" fillId="0" borderId="0" xfId="1" applyFont="1" applyBorder="1"/>
    <xf numFmtId="165" fontId="4" fillId="0" borderId="1" xfId="1" applyNumberFormat="1" applyFont="1" applyBorder="1"/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6" fontId="4" fillId="0" borderId="0" xfId="1" applyNumberFormat="1" applyFont="1"/>
    <xf numFmtId="14" fontId="4" fillId="0" borderId="0" xfId="3" quotePrefix="1" applyNumberFormat="1" applyFont="1" applyAlignment="1">
      <alignment horizontal="center"/>
    </xf>
    <xf numFmtId="166" fontId="4" fillId="0" borderId="1" xfId="1" applyNumberFormat="1" applyFont="1" applyBorder="1"/>
    <xf numFmtId="0" fontId="4" fillId="0" borderId="0" xfId="1" applyFont="1" applyAlignment="1">
      <alignment horizontal="left" indent="1"/>
    </xf>
    <xf numFmtId="0" fontId="10" fillId="0" borderId="0" xfId="3" applyFont="1"/>
    <xf numFmtId="164" fontId="10" fillId="0" borderId="0" xfId="4" applyNumberFormat="1" applyFont="1"/>
    <xf numFmtId="0" fontId="10" fillId="0" borderId="0" xfId="3" applyFont="1" applyBorder="1"/>
    <xf numFmtId="0" fontId="6" fillId="0" borderId="0" xfId="6" applyFont="1"/>
    <xf numFmtId="0" fontId="13" fillId="0" borderId="0" xfId="3" applyFont="1"/>
    <xf numFmtId="3" fontId="9" fillId="0" borderId="0" xfId="3" applyNumberFormat="1" applyFont="1"/>
    <xf numFmtId="167" fontId="9" fillId="0" borderId="0" xfId="3" applyNumberFormat="1" applyFont="1"/>
    <xf numFmtId="168" fontId="9" fillId="0" borderId="0" xfId="3" applyNumberFormat="1" applyFont="1"/>
  </cellXfs>
  <cellStyles count="7">
    <cellStyle name="Normal" xfId="0" builtinId="0"/>
    <cellStyle name="Normal 13" xfId="3" xr:uid="{00000000-0005-0000-0000-000001000000}"/>
    <cellStyle name="Normal 13 2" xfId="2" xr:uid="{00000000-0005-0000-0000-000002000000}"/>
    <cellStyle name="Normal 13 2 2" xfId="5" xr:uid="{00000000-0005-0000-0000-000003000000}"/>
    <cellStyle name="Normal 2" xfId="6" xr:uid="{00000000-0005-0000-0000-000004000000}"/>
    <cellStyle name="Normal_ISIC37A" xfId="1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zoomScale="71" zoomScaleNormal="71" workbookViewId="0"/>
  </sheetViews>
  <sheetFormatPr defaultColWidth="9.296875" defaultRowHeight="14" x14ac:dyDescent="0.3"/>
  <cols>
    <col min="1" max="1" width="33.296875" style="16" customWidth="1"/>
    <col min="2" max="14" width="7.296875" style="16" customWidth="1"/>
    <col min="15" max="16" width="8.296875" style="16" bestFit="1" customWidth="1"/>
    <col min="17" max="18" width="9.296875" style="16" customWidth="1"/>
    <col min="19" max="19" width="50.69921875" style="16" customWidth="1"/>
    <col min="20" max="16384" width="9.296875" style="16"/>
  </cols>
  <sheetData>
    <row r="1" spans="1:19" x14ac:dyDescent="0.3">
      <c r="A1" s="19" t="s">
        <v>83</v>
      </c>
    </row>
    <row r="2" spans="1:19" x14ac:dyDescent="0.3">
      <c r="A2" s="19"/>
    </row>
    <row r="3" spans="1:19" x14ac:dyDescent="0.3">
      <c r="A3" s="1" t="s">
        <v>88</v>
      </c>
    </row>
    <row r="4" spans="1:19" x14ac:dyDescent="0.3">
      <c r="A4" s="20" t="s">
        <v>89</v>
      </c>
      <c r="O4" s="17"/>
    </row>
    <row r="5" spans="1:19" x14ac:dyDescent="0.3">
      <c r="A5" s="2" t="s">
        <v>85</v>
      </c>
      <c r="O5" s="17"/>
    </row>
    <row r="7" spans="1:19" x14ac:dyDescent="0.3">
      <c r="B7" s="3">
        <v>2002</v>
      </c>
      <c r="C7" s="3">
        <v>2003</v>
      </c>
      <c r="D7" s="3">
        <v>2004</v>
      </c>
      <c r="E7" s="3">
        <v>2005</v>
      </c>
      <c r="F7" s="3">
        <v>2006</v>
      </c>
      <c r="G7" s="3">
        <v>2007</v>
      </c>
      <c r="H7" s="3">
        <v>2008</v>
      </c>
      <c r="I7" s="3">
        <v>2009</v>
      </c>
      <c r="J7" s="3">
        <v>2010</v>
      </c>
      <c r="K7" s="3">
        <v>2011</v>
      </c>
      <c r="L7" s="3">
        <v>2012</v>
      </c>
      <c r="M7" s="3">
        <v>2013</v>
      </c>
      <c r="N7" s="3">
        <v>2014</v>
      </c>
      <c r="O7" s="3">
        <v>2015</v>
      </c>
      <c r="P7" s="3">
        <v>2016</v>
      </c>
      <c r="Q7" s="3">
        <v>2017</v>
      </c>
      <c r="R7" s="3">
        <v>2018</v>
      </c>
    </row>
    <row r="8" spans="1:19" x14ac:dyDescent="0.3">
      <c r="A8" s="3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S8" s="3" t="s">
        <v>56</v>
      </c>
    </row>
    <row r="9" spans="1:19" x14ac:dyDescent="0.3">
      <c r="A9" s="2" t="s">
        <v>86</v>
      </c>
      <c r="B9" s="5">
        <v>152</v>
      </c>
      <c r="C9" s="5">
        <v>176</v>
      </c>
      <c r="D9" s="5">
        <v>182</v>
      </c>
      <c r="E9" s="5">
        <v>183</v>
      </c>
      <c r="F9" s="5">
        <v>179</v>
      </c>
      <c r="G9" s="5">
        <v>194</v>
      </c>
      <c r="H9" s="5">
        <v>187</v>
      </c>
      <c r="I9" s="5">
        <v>196</v>
      </c>
      <c r="J9" s="5">
        <v>198</v>
      </c>
      <c r="K9" s="5">
        <v>204</v>
      </c>
      <c r="L9" s="5">
        <v>213</v>
      </c>
      <c r="M9" s="5">
        <v>220</v>
      </c>
      <c r="N9" s="5">
        <v>248</v>
      </c>
      <c r="O9" s="5">
        <v>271</v>
      </c>
      <c r="P9" s="5">
        <v>334</v>
      </c>
      <c r="Q9" s="5">
        <v>369</v>
      </c>
      <c r="R9" s="5">
        <v>343</v>
      </c>
      <c r="S9" s="2" t="s">
        <v>51</v>
      </c>
    </row>
    <row r="10" spans="1:19" x14ac:dyDescent="0.3">
      <c r="A10" s="2" t="s">
        <v>25</v>
      </c>
      <c r="B10" s="5"/>
      <c r="C10" s="5">
        <v>524</v>
      </c>
      <c r="D10" s="5">
        <v>504</v>
      </c>
      <c r="E10" s="5">
        <v>585</v>
      </c>
      <c r="F10" s="5">
        <v>650</v>
      </c>
      <c r="G10" s="5">
        <v>673</v>
      </c>
      <c r="H10" s="5">
        <v>702</v>
      </c>
      <c r="I10" s="5">
        <v>683</v>
      </c>
      <c r="J10" s="5">
        <v>695</v>
      </c>
      <c r="K10" s="5">
        <v>697</v>
      </c>
      <c r="L10" s="5">
        <v>755</v>
      </c>
      <c r="M10" s="5">
        <v>852</v>
      </c>
      <c r="N10" s="5">
        <v>962</v>
      </c>
      <c r="O10" s="5">
        <v>1129</v>
      </c>
      <c r="P10" s="5">
        <v>1465</v>
      </c>
      <c r="Q10" s="5">
        <v>1628</v>
      </c>
      <c r="R10" s="5">
        <v>1504</v>
      </c>
      <c r="S10" s="2" t="s">
        <v>54</v>
      </c>
    </row>
    <row r="11" spans="1:19" x14ac:dyDescent="0.3">
      <c r="A11" s="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9" x14ac:dyDescent="0.3">
      <c r="A12" s="7" t="s">
        <v>55</v>
      </c>
      <c r="B12" s="14">
        <v>3979</v>
      </c>
      <c r="C12" s="14">
        <v>4678</v>
      </c>
      <c r="D12" s="14">
        <v>4602</v>
      </c>
      <c r="E12" s="14">
        <v>5253</v>
      </c>
      <c r="F12" s="14">
        <v>6371</v>
      </c>
      <c r="G12" s="14">
        <v>6852</v>
      </c>
      <c r="H12" s="14">
        <v>8201</v>
      </c>
      <c r="I12" s="14">
        <v>8859</v>
      </c>
      <c r="J12" s="14">
        <v>9258</v>
      </c>
      <c r="K12" s="14">
        <v>9665</v>
      </c>
      <c r="L12" s="14">
        <v>11144</v>
      </c>
      <c r="M12" s="14">
        <v>14865</v>
      </c>
      <c r="N12" s="14">
        <v>15961</v>
      </c>
      <c r="O12" s="14">
        <v>20040</v>
      </c>
      <c r="P12" s="14">
        <v>24362</v>
      </c>
      <c r="Q12" s="14">
        <v>26769</v>
      </c>
      <c r="R12" s="14">
        <v>27820</v>
      </c>
      <c r="S12" s="2" t="s">
        <v>57</v>
      </c>
    </row>
    <row r="13" spans="1:19" x14ac:dyDescent="0.3">
      <c r="A13" s="2" t="s">
        <v>26</v>
      </c>
      <c r="B13" s="12">
        <v>3999</v>
      </c>
      <c r="C13" s="12">
        <v>4766</v>
      </c>
      <c r="D13" s="12">
        <v>4654</v>
      </c>
      <c r="E13" s="12">
        <v>5289</v>
      </c>
      <c r="F13" s="12">
        <v>6375</v>
      </c>
      <c r="G13" s="12">
        <v>6871</v>
      </c>
      <c r="H13" s="5">
        <v>8223</v>
      </c>
      <c r="I13" s="5">
        <v>8872</v>
      </c>
      <c r="J13" s="5">
        <v>9462</v>
      </c>
      <c r="K13" s="5">
        <v>9383</v>
      </c>
      <c r="L13" s="5">
        <v>11228</v>
      </c>
      <c r="M13" s="5">
        <v>14904</v>
      </c>
      <c r="N13" s="5">
        <v>15954</v>
      </c>
      <c r="O13" s="5">
        <v>20050</v>
      </c>
      <c r="P13" s="5">
        <v>24373</v>
      </c>
      <c r="Q13" s="5">
        <v>26822</v>
      </c>
      <c r="R13" s="5">
        <v>27936</v>
      </c>
      <c r="S13" s="2" t="s">
        <v>82</v>
      </c>
    </row>
    <row r="14" spans="1:19" x14ac:dyDescent="0.3">
      <c r="A14" s="2" t="s">
        <v>91</v>
      </c>
      <c r="B14" s="12">
        <v>108</v>
      </c>
      <c r="C14" s="12">
        <v>93</v>
      </c>
      <c r="D14" s="12">
        <v>71</v>
      </c>
      <c r="E14" s="12">
        <v>187</v>
      </c>
      <c r="F14" s="12">
        <v>105</v>
      </c>
      <c r="G14" s="12">
        <v>129</v>
      </c>
      <c r="H14" s="5">
        <v>380</v>
      </c>
      <c r="I14" s="5">
        <v>71</v>
      </c>
      <c r="J14" s="5">
        <v>87</v>
      </c>
      <c r="K14" s="5">
        <v>172</v>
      </c>
      <c r="L14" s="5">
        <v>266</v>
      </c>
      <c r="M14" s="5">
        <v>308</v>
      </c>
      <c r="N14" s="5">
        <v>272</v>
      </c>
      <c r="O14" s="5">
        <v>350</v>
      </c>
      <c r="P14" s="5">
        <v>427</v>
      </c>
      <c r="Q14" s="5">
        <v>206</v>
      </c>
      <c r="R14" s="5">
        <v>418</v>
      </c>
      <c r="S14" s="2" t="s">
        <v>90</v>
      </c>
    </row>
    <row r="15" spans="1:19" x14ac:dyDescent="0.3">
      <c r="A15" s="7" t="s">
        <v>27</v>
      </c>
      <c r="B15" s="14">
        <v>-20</v>
      </c>
      <c r="C15" s="14">
        <v>-88</v>
      </c>
      <c r="D15" s="14">
        <v>-52</v>
      </c>
      <c r="E15" s="14">
        <v>-36</v>
      </c>
      <c r="F15" s="14">
        <v>-4</v>
      </c>
      <c r="G15" s="14">
        <v>-19</v>
      </c>
      <c r="H15" s="14">
        <v>-22</v>
      </c>
      <c r="I15" s="14">
        <v>-13</v>
      </c>
      <c r="J15" s="14">
        <v>-204</v>
      </c>
      <c r="K15" s="14">
        <v>282</v>
      </c>
      <c r="L15" s="14">
        <v>-84</v>
      </c>
      <c r="M15" s="14">
        <v>-39</v>
      </c>
      <c r="N15" s="14">
        <v>7</v>
      </c>
      <c r="O15" s="14">
        <v>-10</v>
      </c>
      <c r="P15" s="14">
        <v>-11</v>
      </c>
      <c r="Q15" s="14">
        <v>-53</v>
      </c>
      <c r="R15" s="14">
        <v>-116</v>
      </c>
      <c r="S15" s="2" t="s">
        <v>58</v>
      </c>
    </row>
    <row r="16" spans="1:19" x14ac:dyDescent="0.3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9" x14ac:dyDescent="0.3">
      <c r="A17" s="7" t="s">
        <v>1</v>
      </c>
      <c r="B17" s="14">
        <v>3194</v>
      </c>
      <c r="C17" s="14">
        <v>3880</v>
      </c>
      <c r="D17" s="14">
        <v>3918</v>
      </c>
      <c r="E17" s="14">
        <v>4470</v>
      </c>
      <c r="F17" s="14">
        <v>5479</v>
      </c>
      <c r="G17" s="14">
        <v>6027</v>
      </c>
      <c r="H17" s="14">
        <v>6785</v>
      </c>
      <c r="I17" s="14">
        <v>6785</v>
      </c>
      <c r="J17" s="14">
        <v>7680</v>
      </c>
      <c r="K17" s="14">
        <v>8051</v>
      </c>
      <c r="L17" s="14">
        <v>9429</v>
      </c>
      <c r="M17" s="14">
        <v>12337</v>
      </c>
      <c r="N17" s="14">
        <v>13529</v>
      </c>
      <c r="O17" s="14">
        <v>16894</v>
      </c>
      <c r="P17" s="14">
        <v>20731</v>
      </c>
      <c r="Q17" s="14">
        <v>23664</v>
      </c>
      <c r="R17" s="14">
        <v>25166</v>
      </c>
      <c r="S17" s="2" t="s">
        <v>59</v>
      </c>
    </row>
    <row r="18" spans="1:19" x14ac:dyDescent="0.3">
      <c r="A18" s="2" t="s">
        <v>28</v>
      </c>
      <c r="B18" s="5">
        <v>711</v>
      </c>
      <c r="C18" s="5">
        <v>905</v>
      </c>
      <c r="D18" s="5">
        <v>955</v>
      </c>
      <c r="E18" s="5">
        <v>982</v>
      </c>
      <c r="F18" s="5">
        <v>1094</v>
      </c>
      <c r="G18" s="5">
        <v>1072</v>
      </c>
      <c r="H18" s="5">
        <v>1461</v>
      </c>
      <c r="I18" s="5">
        <v>1569</v>
      </c>
      <c r="J18" s="5">
        <v>1929</v>
      </c>
      <c r="K18" s="5">
        <v>2018</v>
      </c>
      <c r="L18" s="5">
        <v>2430</v>
      </c>
      <c r="M18" s="5">
        <v>3668</v>
      </c>
      <c r="N18" s="5">
        <v>3851</v>
      </c>
      <c r="O18" s="5">
        <v>4235</v>
      </c>
      <c r="P18" s="5">
        <v>3787</v>
      </c>
      <c r="Q18" s="5">
        <v>3041</v>
      </c>
      <c r="R18" s="5">
        <v>3937</v>
      </c>
      <c r="S18" s="2" t="s">
        <v>60</v>
      </c>
    </row>
    <row r="19" spans="1:19" x14ac:dyDescent="0.3">
      <c r="A19" s="2" t="s">
        <v>2</v>
      </c>
      <c r="B19" s="5">
        <v>1251</v>
      </c>
      <c r="C19" s="5">
        <v>1520</v>
      </c>
      <c r="D19" s="5">
        <v>1500</v>
      </c>
      <c r="E19" s="5">
        <v>1849</v>
      </c>
      <c r="F19" s="5">
        <v>2245</v>
      </c>
      <c r="G19" s="5">
        <v>2581</v>
      </c>
      <c r="H19" s="5">
        <v>2802</v>
      </c>
      <c r="I19" s="5">
        <v>2484</v>
      </c>
      <c r="J19" s="5">
        <v>2935</v>
      </c>
      <c r="K19" s="5">
        <v>3105</v>
      </c>
      <c r="L19" s="5">
        <v>3498</v>
      </c>
      <c r="M19" s="5">
        <v>4384</v>
      </c>
      <c r="N19" s="5">
        <v>4929</v>
      </c>
      <c r="O19" s="5">
        <v>6685</v>
      </c>
      <c r="P19" s="5">
        <v>9054</v>
      </c>
      <c r="Q19" s="5">
        <v>10837</v>
      </c>
      <c r="R19" s="5">
        <v>10926</v>
      </c>
      <c r="S19" s="2" t="s">
        <v>61</v>
      </c>
    </row>
    <row r="20" spans="1:19" x14ac:dyDescent="0.3">
      <c r="A20" s="2" t="s">
        <v>3</v>
      </c>
      <c r="B20" s="5">
        <v>1232</v>
      </c>
      <c r="C20" s="5">
        <v>1455</v>
      </c>
      <c r="D20" s="5">
        <v>1463</v>
      </c>
      <c r="E20" s="5">
        <v>1639</v>
      </c>
      <c r="F20" s="5">
        <v>2140</v>
      </c>
      <c r="G20" s="5">
        <v>2374</v>
      </c>
      <c r="H20" s="5">
        <v>2522</v>
      </c>
      <c r="I20" s="5">
        <v>2732</v>
      </c>
      <c r="J20" s="5">
        <v>2816</v>
      </c>
      <c r="K20" s="5">
        <v>2928</v>
      </c>
      <c r="L20" s="5">
        <v>3501</v>
      </c>
      <c r="M20" s="5">
        <v>4285</v>
      </c>
      <c r="N20" s="5">
        <v>4749</v>
      </c>
      <c r="O20" s="5">
        <v>5974</v>
      </c>
      <c r="P20" s="5">
        <v>7890</v>
      </c>
      <c r="Q20" s="5">
        <v>9786</v>
      </c>
      <c r="R20" s="5">
        <v>10303</v>
      </c>
      <c r="S20" s="2" t="s">
        <v>62</v>
      </c>
    </row>
    <row r="21" spans="1:19" x14ac:dyDescent="0.3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x14ac:dyDescent="0.3">
      <c r="A22" s="2" t="s">
        <v>72</v>
      </c>
      <c r="B22" s="5">
        <f t="shared" ref="B22:P22" si="0">B12-B17</f>
        <v>785</v>
      </c>
      <c r="C22" s="5">
        <f t="shared" si="0"/>
        <v>798</v>
      </c>
      <c r="D22" s="5">
        <f t="shared" si="0"/>
        <v>684</v>
      </c>
      <c r="E22" s="5">
        <f t="shared" si="0"/>
        <v>783</v>
      </c>
      <c r="F22" s="5">
        <f t="shared" si="0"/>
        <v>892</v>
      </c>
      <c r="G22" s="5">
        <f t="shared" si="0"/>
        <v>825</v>
      </c>
      <c r="H22" s="5">
        <f t="shared" si="0"/>
        <v>1416</v>
      </c>
      <c r="I22" s="5">
        <f t="shared" si="0"/>
        <v>2074</v>
      </c>
      <c r="J22" s="5">
        <f t="shared" si="0"/>
        <v>1578</v>
      </c>
      <c r="K22" s="5">
        <f t="shared" si="0"/>
        <v>1614</v>
      </c>
      <c r="L22" s="5">
        <f t="shared" si="0"/>
        <v>1715</v>
      </c>
      <c r="M22" s="5">
        <f t="shared" si="0"/>
        <v>2528</v>
      </c>
      <c r="N22" s="5">
        <f t="shared" si="0"/>
        <v>2432</v>
      </c>
      <c r="O22" s="5">
        <f t="shared" si="0"/>
        <v>3146</v>
      </c>
      <c r="P22" s="5">
        <f t="shared" si="0"/>
        <v>3631</v>
      </c>
      <c r="Q22" s="5">
        <f>Q12-Q17</f>
        <v>3105</v>
      </c>
      <c r="R22" s="5">
        <f>R12-R17</f>
        <v>2654</v>
      </c>
      <c r="S22" s="2" t="s">
        <v>71</v>
      </c>
    </row>
    <row r="23" spans="1:19" x14ac:dyDescent="0.3">
      <c r="A23" s="2" t="s">
        <v>29</v>
      </c>
      <c r="B23" s="5">
        <v>332</v>
      </c>
      <c r="C23" s="5">
        <v>407</v>
      </c>
      <c r="D23" s="5">
        <v>413</v>
      </c>
      <c r="E23" s="5">
        <v>533</v>
      </c>
      <c r="F23" s="5">
        <v>539</v>
      </c>
      <c r="G23" s="5">
        <v>593</v>
      </c>
      <c r="H23" s="5">
        <v>588</v>
      </c>
      <c r="I23" s="5">
        <v>608</v>
      </c>
      <c r="J23" s="5">
        <v>651</v>
      </c>
      <c r="K23" s="5">
        <v>753</v>
      </c>
      <c r="L23" s="5">
        <v>908</v>
      </c>
      <c r="M23" s="5">
        <v>1201</v>
      </c>
      <c r="N23" s="5">
        <v>1337</v>
      </c>
      <c r="O23" s="5">
        <v>1464</v>
      </c>
      <c r="P23" s="5">
        <v>1981</v>
      </c>
      <c r="Q23" s="5">
        <v>2235</v>
      </c>
      <c r="R23" s="5">
        <v>1998</v>
      </c>
      <c r="S23" s="2" t="s">
        <v>63</v>
      </c>
    </row>
    <row r="24" spans="1:19" x14ac:dyDescent="0.3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9" x14ac:dyDescent="0.3">
      <c r="A25" s="7" t="s">
        <v>30</v>
      </c>
      <c r="B25" s="14">
        <f t="shared" ref="B25:R25" si="1">B22-B23</f>
        <v>453</v>
      </c>
      <c r="C25" s="14">
        <f t="shared" si="1"/>
        <v>391</v>
      </c>
      <c r="D25" s="14">
        <f t="shared" si="1"/>
        <v>271</v>
      </c>
      <c r="E25" s="14">
        <f t="shared" si="1"/>
        <v>250</v>
      </c>
      <c r="F25" s="14">
        <f t="shared" si="1"/>
        <v>353</v>
      </c>
      <c r="G25" s="14">
        <f t="shared" si="1"/>
        <v>232</v>
      </c>
      <c r="H25" s="14">
        <f t="shared" si="1"/>
        <v>828</v>
      </c>
      <c r="I25" s="14">
        <f t="shared" si="1"/>
        <v>1466</v>
      </c>
      <c r="J25" s="14">
        <f t="shared" si="1"/>
        <v>927</v>
      </c>
      <c r="K25" s="14">
        <f t="shared" si="1"/>
        <v>861</v>
      </c>
      <c r="L25" s="14">
        <f t="shared" si="1"/>
        <v>807</v>
      </c>
      <c r="M25" s="14">
        <f t="shared" si="1"/>
        <v>1327</v>
      </c>
      <c r="N25" s="14">
        <f t="shared" si="1"/>
        <v>1095</v>
      </c>
      <c r="O25" s="14">
        <f t="shared" si="1"/>
        <v>1682</v>
      </c>
      <c r="P25" s="14">
        <f t="shared" si="1"/>
        <v>1650</v>
      </c>
      <c r="Q25" s="14">
        <f t="shared" si="1"/>
        <v>870</v>
      </c>
      <c r="R25" s="14">
        <f t="shared" si="1"/>
        <v>656</v>
      </c>
      <c r="S25" s="2" t="s">
        <v>73</v>
      </c>
    </row>
    <row r="26" spans="1:19" x14ac:dyDescent="0.3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9" x14ac:dyDescent="0.3">
      <c r="A27" s="7" t="s">
        <v>31</v>
      </c>
      <c r="B27" s="14">
        <v>-132</v>
      </c>
      <c r="C27" s="14">
        <v>-136</v>
      </c>
      <c r="D27" s="14">
        <v>-122</v>
      </c>
      <c r="E27" s="14">
        <v>-72</v>
      </c>
      <c r="F27" s="14">
        <v>-417</v>
      </c>
      <c r="G27" s="14">
        <v>-173</v>
      </c>
      <c r="H27" s="14">
        <v>-1768</v>
      </c>
      <c r="I27" s="14">
        <v>-375</v>
      </c>
      <c r="J27" s="14">
        <v>-77</v>
      </c>
      <c r="K27" s="14">
        <v>86</v>
      </c>
      <c r="L27" s="14">
        <v>-123</v>
      </c>
      <c r="M27" s="14">
        <v>-66</v>
      </c>
      <c r="N27" s="14">
        <v>-120</v>
      </c>
      <c r="O27" s="14">
        <v>-323</v>
      </c>
      <c r="P27" s="14">
        <v>-493</v>
      </c>
      <c r="Q27" s="14">
        <v>-643</v>
      </c>
      <c r="R27" s="14">
        <v>-714</v>
      </c>
      <c r="S27" s="2" t="s">
        <v>64</v>
      </c>
    </row>
    <row r="28" spans="1:19" x14ac:dyDescent="0.3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9" x14ac:dyDescent="0.3">
      <c r="A29" s="7" t="s">
        <v>4</v>
      </c>
      <c r="B29" s="14">
        <f>B25+B27+B36</f>
        <v>321</v>
      </c>
      <c r="C29" s="14">
        <f t="shared" ref="C29:R29" si="2">C25+C27+C36</f>
        <v>255</v>
      </c>
      <c r="D29" s="14">
        <f t="shared" si="2"/>
        <v>149</v>
      </c>
      <c r="E29" s="14">
        <f t="shared" si="2"/>
        <v>178</v>
      </c>
      <c r="F29" s="14">
        <f t="shared" si="2"/>
        <v>-64</v>
      </c>
      <c r="G29" s="14">
        <f t="shared" si="2"/>
        <v>66</v>
      </c>
      <c r="H29" s="14">
        <f t="shared" si="2"/>
        <v>-933</v>
      </c>
      <c r="I29" s="14">
        <f t="shared" si="2"/>
        <v>1089</v>
      </c>
      <c r="J29" s="14">
        <f t="shared" si="2"/>
        <v>850</v>
      </c>
      <c r="K29" s="14">
        <f t="shared" si="2"/>
        <v>938</v>
      </c>
      <c r="L29" s="14">
        <f t="shared" si="2"/>
        <v>667</v>
      </c>
      <c r="M29" s="14">
        <f t="shared" si="2"/>
        <v>1213</v>
      </c>
      <c r="N29" s="14">
        <f t="shared" si="2"/>
        <v>1051</v>
      </c>
      <c r="O29" s="14">
        <f t="shared" si="2"/>
        <v>1263</v>
      </c>
      <c r="P29" s="14">
        <f t="shared" si="2"/>
        <v>1150</v>
      </c>
      <c r="Q29" s="14">
        <f t="shared" si="2"/>
        <v>97</v>
      </c>
      <c r="R29" s="14">
        <f t="shared" si="2"/>
        <v>-86</v>
      </c>
      <c r="S29" s="2" t="s">
        <v>65</v>
      </c>
    </row>
    <row r="30" spans="1:19" x14ac:dyDescent="0.3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9" x14ac:dyDescent="0.3">
      <c r="A31" s="7" t="s">
        <v>32</v>
      </c>
      <c r="B31" s="14">
        <v>31</v>
      </c>
      <c r="C31" s="14">
        <v>30</v>
      </c>
      <c r="D31" s="14">
        <v>42</v>
      </c>
      <c r="E31" s="14">
        <v>23</v>
      </c>
      <c r="F31" s="14">
        <v>-4</v>
      </c>
      <c r="G31" s="14">
        <v>22</v>
      </c>
      <c r="H31" s="14">
        <v>-43</v>
      </c>
      <c r="I31" s="14">
        <v>99</v>
      </c>
      <c r="J31" s="14">
        <v>111</v>
      </c>
      <c r="K31" s="14">
        <v>174</v>
      </c>
      <c r="L31" s="14">
        <v>139</v>
      </c>
      <c r="M31" s="14">
        <v>196</v>
      </c>
      <c r="N31" s="14">
        <v>179</v>
      </c>
      <c r="O31" s="14">
        <v>252</v>
      </c>
      <c r="P31" s="14">
        <v>90</v>
      </c>
      <c r="Q31" s="14">
        <v>73</v>
      </c>
      <c r="R31" s="14">
        <v>70</v>
      </c>
      <c r="S31" s="2" t="s">
        <v>66</v>
      </c>
    </row>
    <row r="32" spans="1:19" x14ac:dyDescent="0.3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9" x14ac:dyDescent="0.3">
      <c r="A33" s="8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 t="s">
        <v>67</v>
      </c>
    </row>
    <row r="34" spans="1:19" x14ac:dyDescent="0.3">
      <c r="A34" s="8" t="s">
        <v>5</v>
      </c>
      <c r="B34" s="5">
        <v>291</v>
      </c>
      <c r="C34" s="5">
        <v>225</v>
      </c>
      <c r="D34" s="5">
        <v>107</v>
      </c>
      <c r="E34" s="5">
        <v>155</v>
      </c>
      <c r="F34" s="5">
        <v>-56</v>
      </c>
      <c r="G34" s="5">
        <v>44</v>
      </c>
      <c r="H34" s="5">
        <v>-889</v>
      </c>
      <c r="I34" s="5">
        <v>989</v>
      </c>
      <c r="J34" s="5">
        <v>739</v>
      </c>
      <c r="K34" s="5">
        <v>766</v>
      </c>
      <c r="L34" s="5">
        <v>529</v>
      </c>
      <c r="M34" s="5">
        <v>1017</v>
      </c>
      <c r="N34" s="5">
        <v>872</v>
      </c>
      <c r="O34" s="5">
        <v>1011</v>
      </c>
      <c r="P34" s="5">
        <v>496</v>
      </c>
      <c r="Q34" s="5">
        <v>23</v>
      </c>
      <c r="R34" s="5">
        <v>-156</v>
      </c>
      <c r="S34" s="15" t="s">
        <v>52</v>
      </c>
    </row>
    <row r="35" spans="1:19" x14ac:dyDescent="0.3">
      <c r="A35" s="8" t="s">
        <v>6</v>
      </c>
      <c r="B35" s="5">
        <v>-129</v>
      </c>
      <c r="C35" s="5">
        <v>-159</v>
      </c>
      <c r="D35" s="5">
        <v>-60</v>
      </c>
      <c r="E35" s="5">
        <v>-124</v>
      </c>
      <c r="F35" s="5">
        <v>-55</v>
      </c>
      <c r="G35" s="5">
        <v>-55</v>
      </c>
      <c r="H35" s="5">
        <v>-105</v>
      </c>
      <c r="I35" s="5">
        <v>-82</v>
      </c>
      <c r="J35" s="5">
        <v>-253</v>
      </c>
      <c r="K35" s="5">
        <v>-95</v>
      </c>
      <c r="L35" s="5">
        <v>-92</v>
      </c>
      <c r="M35" s="5">
        <v>-183</v>
      </c>
      <c r="N35" s="5">
        <v>-146</v>
      </c>
      <c r="O35" s="5">
        <v>-453</v>
      </c>
      <c r="P35" s="5">
        <v>-237</v>
      </c>
      <c r="Q35" s="5">
        <v>-264</v>
      </c>
      <c r="R35" s="5">
        <v>-887</v>
      </c>
      <c r="S35" s="15" t="s">
        <v>68</v>
      </c>
    </row>
    <row r="36" spans="1:19" x14ac:dyDescent="0.3">
      <c r="A36" s="2" t="s">
        <v>7</v>
      </c>
      <c r="B36" s="12"/>
      <c r="C36" s="12"/>
      <c r="D36" s="12"/>
      <c r="E36" s="12"/>
      <c r="F36" s="12"/>
      <c r="G36" s="12">
        <v>7</v>
      </c>
      <c r="H36" s="5">
        <v>7</v>
      </c>
      <c r="I36" s="5">
        <v>-2</v>
      </c>
      <c r="J36" s="5"/>
      <c r="K36" s="5">
        <v>-9</v>
      </c>
      <c r="L36" s="5">
        <v>-17</v>
      </c>
      <c r="M36" s="5">
        <v>-48</v>
      </c>
      <c r="N36" s="5">
        <v>76</v>
      </c>
      <c r="O36" s="5">
        <v>-96</v>
      </c>
      <c r="P36" s="5">
        <v>-7</v>
      </c>
      <c r="Q36" s="5">
        <v>-130</v>
      </c>
      <c r="R36" s="5">
        <v>-28</v>
      </c>
      <c r="S36" s="15" t="s">
        <v>53</v>
      </c>
    </row>
    <row r="37" spans="1:19" x14ac:dyDescent="0.3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9" x14ac:dyDescent="0.3">
      <c r="A38" s="7" t="s">
        <v>34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7" t="s">
        <v>75</v>
      </c>
    </row>
    <row r="39" spans="1:19" x14ac:dyDescent="0.3">
      <c r="A39" s="2" t="s">
        <v>69</v>
      </c>
      <c r="B39" s="6">
        <f t="shared" ref="B39:R39" si="3">(B18/B12)*100</f>
        <v>17.868811259110331</v>
      </c>
      <c r="C39" s="6">
        <f t="shared" si="3"/>
        <v>19.345874305258658</v>
      </c>
      <c r="D39" s="6">
        <f t="shared" si="3"/>
        <v>20.751847023033466</v>
      </c>
      <c r="E39" s="6">
        <f t="shared" si="3"/>
        <v>18.694079573577007</v>
      </c>
      <c r="F39" s="6">
        <f t="shared" si="3"/>
        <v>17.171558625019621</v>
      </c>
      <c r="G39" s="6">
        <f t="shared" si="3"/>
        <v>15.645067133683597</v>
      </c>
      <c r="H39" s="6">
        <f t="shared" si="3"/>
        <v>17.814900621875381</v>
      </c>
      <c r="I39" s="6">
        <f t="shared" si="3"/>
        <v>17.710802573653911</v>
      </c>
      <c r="J39" s="6">
        <f t="shared" si="3"/>
        <v>20.836033700583279</v>
      </c>
      <c r="K39" s="6">
        <f t="shared" si="3"/>
        <v>20.879461976202794</v>
      </c>
      <c r="L39" s="6">
        <f t="shared" si="3"/>
        <v>21.80545585068198</v>
      </c>
      <c r="M39" s="6">
        <f t="shared" si="3"/>
        <v>24.675412041708711</v>
      </c>
      <c r="N39" s="6">
        <f t="shared" si="3"/>
        <v>24.127560929766307</v>
      </c>
      <c r="O39" s="6">
        <f t="shared" si="3"/>
        <v>21.132734530938123</v>
      </c>
      <c r="P39" s="6">
        <f t="shared" si="3"/>
        <v>15.544700763484116</v>
      </c>
      <c r="Q39" s="6">
        <f t="shared" si="3"/>
        <v>11.360155403638537</v>
      </c>
      <c r="R39" s="6">
        <f t="shared" si="3"/>
        <v>14.151689432063264</v>
      </c>
      <c r="S39" s="10" t="s">
        <v>76</v>
      </c>
    </row>
    <row r="40" spans="1:19" x14ac:dyDescent="0.3">
      <c r="A40" s="2" t="s">
        <v>35</v>
      </c>
      <c r="B40" s="6">
        <f t="shared" ref="B40:R40" si="4">(B19/B12)*100</f>
        <v>31.440060316662478</v>
      </c>
      <c r="C40" s="6">
        <f t="shared" si="4"/>
        <v>32.492518170158185</v>
      </c>
      <c r="D40" s="6">
        <f t="shared" si="4"/>
        <v>32.594524119947849</v>
      </c>
      <c r="E40" s="6">
        <f t="shared" si="4"/>
        <v>35.198933942509044</v>
      </c>
      <c r="F40" s="6">
        <f t="shared" si="4"/>
        <v>35.237796264322711</v>
      </c>
      <c r="G40" s="6">
        <f t="shared" si="4"/>
        <v>37.667834208990072</v>
      </c>
      <c r="H40" s="6">
        <f t="shared" si="4"/>
        <v>34.166565053042312</v>
      </c>
      <c r="I40" s="6">
        <f t="shared" si="4"/>
        <v>28.039282086014222</v>
      </c>
      <c r="J40" s="6">
        <f t="shared" si="4"/>
        <v>31.702311514365956</v>
      </c>
      <c r="K40" s="6">
        <f t="shared" si="4"/>
        <v>32.126228660113817</v>
      </c>
      <c r="L40" s="6">
        <f t="shared" si="4"/>
        <v>31.389088298636036</v>
      </c>
      <c r="M40" s="6">
        <f t="shared" si="4"/>
        <v>29.492095526404306</v>
      </c>
      <c r="N40" s="6">
        <f t="shared" si="4"/>
        <v>30.881523714053007</v>
      </c>
      <c r="O40" s="6">
        <f t="shared" si="4"/>
        <v>33.358283433133735</v>
      </c>
      <c r="P40" s="6">
        <f t="shared" si="4"/>
        <v>37.164436417371313</v>
      </c>
      <c r="Q40" s="6">
        <f t="shared" si="4"/>
        <v>40.483394971795732</v>
      </c>
      <c r="R40" s="6">
        <f t="shared" si="4"/>
        <v>39.273903666427032</v>
      </c>
      <c r="S40" s="10" t="s">
        <v>70</v>
      </c>
    </row>
    <row r="41" spans="1:19" x14ac:dyDescent="0.3">
      <c r="A41" s="2" t="s">
        <v>36</v>
      </c>
      <c r="B41" s="6">
        <f t="shared" ref="B41:R41" si="5">(B20/B12)*100</f>
        <v>30.962553405378234</v>
      </c>
      <c r="C41" s="6">
        <f t="shared" si="5"/>
        <v>31.103035485250107</v>
      </c>
      <c r="D41" s="6">
        <f t="shared" si="5"/>
        <v>31.790525858322464</v>
      </c>
      <c r="E41" s="6">
        <f t="shared" si="5"/>
        <v>31.201218351418238</v>
      </c>
      <c r="F41" s="6">
        <f t="shared" si="5"/>
        <v>33.589703343274216</v>
      </c>
      <c r="G41" s="6">
        <f t="shared" si="5"/>
        <v>34.646818447168712</v>
      </c>
      <c r="H41" s="6">
        <f t="shared" si="5"/>
        <v>30.752347274722595</v>
      </c>
      <c r="I41" s="6">
        <f t="shared" si="5"/>
        <v>30.838695112315161</v>
      </c>
      <c r="J41" s="6">
        <f t="shared" si="5"/>
        <v>30.416936703391663</v>
      </c>
      <c r="K41" s="6">
        <f t="shared" si="5"/>
        <v>30.294878427315052</v>
      </c>
      <c r="L41" s="6">
        <f t="shared" si="5"/>
        <v>31.416008614501077</v>
      </c>
      <c r="M41" s="6">
        <f t="shared" si="5"/>
        <v>28.826101580894719</v>
      </c>
      <c r="N41" s="6">
        <f t="shared" si="5"/>
        <v>29.753774826138713</v>
      </c>
      <c r="O41" s="6">
        <f t="shared" si="5"/>
        <v>29.810379241516966</v>
      </c>
      <c r="P41" s="6">
        <f t="shared" si="5"/>
        <v>32.386503571135371</v>
      </c>
      <c r="Q41" s="6">
        <f t="shared" si="5"/>
        <v>36.557211700100858</v>
      </c>
      <c r="R41" s="6">
        <f t="shared" si="5"/>
        <v>37.034507548526243</v>
      </c>
      <c r="S41" s="10" t="s">
        <v>77</v>
      </c>
    </row>
    <row r="42" spans="1:19" x14ac:dyDescent="0.3">
      <c r="A42" s="2" t="s">
        <v>37</v>
      </c>
      <c r="B42" s="6">
        <f t="shared" ref="B42:R42" si="6">(B23/B12)*100</f>
        <v>8.3438049761246535</v>
      </c>
      <c r="C42" s="6">
        <f t="shared" si="6"/>
        <v>8.7002992731936715</v>
      </c>
      <c r="D42" s="6">
        <f t="shared" si="6"/>
        <v>8.9743589743589745</v>
      </c>
      <c r="E42" s="6">
        <f t="shared" si="6"/>
        <v>10.146582905006662</v>
      </c>
      <c r="F42" s="6">
        <f t="shared" si="6"/>
        <v>8.4602103280489711</v>
      </c>
      <c r="G42" s="6">
        <f t="shared" si="6"/>
        <v>8.6544074722708704</v>
      </c>
      <c r="H42" s="6">
        <f t="shared" si="6"/>
        <v>7.1698573344714065</v>
      </c>
      <c r="I42" s="6">
        <f t="shared" si="6"/>
        <v>6.863077096737781</v>
      </c>
      <c r="J42" s="6">
        <f t="shared" si="6"/>
        <v>7.0317563188593653</v>
      </c>
      <c r="K42" s="6">
        <f t="shared" si="6"/>
        <v>7.7909984480082768</v>
      </c>
      <c r="L42" s="6">
        <f t="shared" si="6"/>
        <v>8.147882268485283</v>
      </c>
      <c r="M42" s="6">
        <f t="shared" si="6"/>
        <v>8.0793810965354851</v>
      </c>
      <c r="N42" s="6">
        <f t="shared" si="6"/>
        <v>8.3766681285633737</v>
      </c>
      <c r="O42" s="6">
        <f t="shared" si="6"/>
        <v>7.3053892215568865</v>
      </c>
      <c r="P42" s="6">
        <f t="shared" si="6"/>
        <v>8.1315162958706182</v>
      </c>
      <c r="Q42" s="6">
        <f t="shared" si="6"/>
        <v>8.3492099069819563</v>
      </c>
      <c r="R42" s="6">
        <f t="shared" si="6"/>
        <v>7.1818835370237242</v>
      </c>
      <c r="S42" s="10" t="s">
        <v>78</v>
      </c>
    </row>
    <row r="43" spans="1:19" x14ac:dyDescent="0.3">
      <c r="A43" s="2" t="s">
        <v>38</v>
      </c>
      <c r="B43" s="6">
        <f t="shared" ref="B43:R43" si="7">B22/B12*100</f>
        <v>19.728575018848957</v>
      </c>
      <c r="C43" s="6">
        <f t="shared" si="7"/>
        <v>17.058572039333047</v>
      </c>
      <c r="D43" s="6">
        <f t="shared" si="7"/>
        <v>14.863102998696217</v>
      </c>
      <c r="E43" s="6">
        <f t="shared" si="7"/>
        <v>14.905768132495718</v>
      </c>
      <c r="F43" s="6">
        <f t="shared" si="7"/>
        <v>14.000941767383457</v>
      </c>
      <c r="G43" s="6">
        <f t="shared" si="7"/>
        <v>12.040280210157619</v>
      </c>
      <c r="H43" s="6">
        <f t="shared" si="7"/>
        <v>17.266187050359711</v>
      </c>
      <c r="I43" s="6">
        <f t="shared" si="7"/>
        <v>23.411220228016706</v>
      </c>
      <c r="J43" s="6">
        <f t="shared" si="7"/>
        <v>17.044718081659106</v>
      </c>
      <c r="K43" s="6">
        <f t="shared" si="7"/>
        <v>16.699430936368341</v>
      </c>
      <c r="L43" s="6">
        <f t="shared" si="7"/>
        <v>15.389447236180903</v>
      </c>
      <c r="M43" s="6">
        <f t="shared" si="7"/>
        <v>17.006390850992265</v>
      </c>
      <c r="N43" s="6">
        <f t="shared" si="7"/>
        <v>15.237140530041977</v>
      </c>
      <c r="O43" s="6">
        <f t="shared" si="7"/>
        <v>15.69860279441118</v>
      </c>
      <c r="P43" s="6">
        <f t="shared" si="7"/>
        <v>14.904359248009195</v>
      </c>
      <c r="Q43" s="6">
        <f t="shared" si="7"/>
        <v>11.599237924464866</v>
      </c>
      <c r="R43" s="6">
        <f t="shared" si="7"/>
        <v>9.5398993529834648</v>
      </c>
      <c r="S43" s="2" t="s">
        <v>79</v>
      </c>
    </row>
    <row r="44" spans="1:19" x14ac:dyDescent="0.3">
      <c r="A44" s="2" t="s">
        <v>39</v>
      </c>
      <c r="B44" s="6">
        <f t="shared" ref="B44:R44" si="8">B25/B12*100</f>
        <v>11.384770042724304</v>
      </c>
      <c r="C44" s="6">
        <f t="shared" si="8"/>
        <v>8.3582727661393754</v>
      </c>
      <c r="D44" s="6">
        <f t="shared" si="8"/>
        <v>5.8887440243372442</v>
      </c>
      <c r="E44" s="6">
        <f t="shared" si="8"/>
        <v>4.7591852274890538</v>
      </c>
      <c r="F44" s="6">
        <f t="shared" si="8"/>
        <v>5.5407314393344844</v>
      </c>
      <c r="G44" s="6">
        <f t="shared" si="8"/>
        <v>3.3858727378867486</v>
      </c>
      <c r="H44" s="6">
        <f t="shared" si="8"/>
        <v>10.096329715888306</v>
      </c>
      <c r="I44" s="6">
        <f t="shared" si="8"/>
        <v>16.548143131278927</v>
      </c>
      <c r="J44" s="6">
        <f t="shared" si="8"/>
        <v>10.01296176279974</v>
      </c>
      <c r="K44" s="6">
        <f t="shared" si="8"/>
        <v>8.9084324883600612</v>
      </c>
      <c r="L44" s="6">
        <f t="shared" si="8"/>
        <v>7.2415649676956209</v>
      </c>
      <c r="M44" s="6">
        <f t="shared" si="8"/>
        <v>8.9270097544567779</v>
      </c>
      <c r="N44" s="6">
        <f t="shared" si="8"/>
        <v>6.8604724014786038</v>
      </c>
      <c r="O44" s="6">
        <f t="shared" si="8"/>
        <v>8.3932135728542914</v>
      </c>
      <c r="P44" s="6">
        <f t="shared" si="8"/>
        <v>6.7728429521385758</v>
      </c>
      <c r="Q44" s="6">
        <f t="shared" si="8"/>
        <v>3.2500280174829097</v>
      </c>
      <c r="R44" s="6">
        <f t="shared" si="8"/>
        <v>2.3580158159597411</v>
      </c>
      <c r="S44" s="2" t="s">
        <v>74</v>
      </c>
    </row>
    <row r="45" spans="1:19" x14ac:dyDescent="0.3">
      <c r="A45" s="2" t="s">
        <v>92</v>
      </c>
      <c r="B45" s="6">
        <f t="shared" ref="B45:R45" si="9">(B29/B12)*100</f>
        <v>8.0673536064337767</v>
      </c>
      <c r="C45" s="6">
        <f t="shared" si="9"/>
        <v>5.4510474561778537</v>
      </c>
      <c r="D45" s="6">
        <f t="shared" si="9"/>
        <v>3.2377227292481527</v>
      </c>
      <c r="E45" s="6">
        <f t="shared" si="9"/>
        <v>3.3885398819722066</v>
      </c>
      <c r="F45" s="6">
        <f t="shared" si="9"/>
        <v>-1.0045518756867053</v>
      </c>
      <c r="G45" s="6">
        <f t="shared" si="9"/>
        <v>0.96322241681260945</v>
      </c>
      <c r="H45" s="6">
        <f t="shared" si="9"/>
        <v>-11.376661382758201</v>
      </c>
      <c r="I45" s="6">
        <f t="shared" si="9"/>
        <v>12.292583813071452</v>
      </c>
      <c r="J45" s="6">
        <f t="shared" si="9"/>
        <v>9.181248649816375</v>
      </c>
      <c r="K45" s="6">
        <f t="shared" si="9"/>
        <v>9.7051215726849449</v>
      </c>
      <c r="L45" s="6">
        <f t="shared" si="9"/>
        <v>5.9852835606604451</v>
      </c>
      <c r="M45" s="6">
        <f t="shared" si="9"/>
        <v>8.160107635385133</v>
      </c>
      <c r="N45" s="6">
        <f t="shared" si="9"/>
        <v>6.5848004510995555</v>
      </c>
      <c r="O45" s="6">
        <f t="shared" si="9"/>
        <v>6.3023952095808387</v>
      </c>
      <c r="P45" s="6">
        <f t="shared" si="9"/>
        <v>4.7204662999753708</v>
      </c>
      <c r="Q45" s="6">
        <f t="shared" si="9"/>
        <v>0.36235944562740485</v>
      </c>
      <c r="R45" s="6">
        <f t="shared" si="9"/>
        <v>-0.30913012221423436</v>
      </c>
      <c r="S45" s="2" t="s">
        <v>84</v>
      </c>
    </row>
    <row r="46" spans="1:19" x14ac:dyDescent="0.3">
      <c r="A46" s="2" t="s">
        <v>93</v>
      </c>
      <c r="B46" s="6">
        <f>B34/B12*100</f>
        <v>7.3133953254586572</v>
      </c>
      <c r="C46" s="6">
        <f t="shared" ref="C46:R46" si="10">C34/C12*100</f>
        <v>4.8097477554510473</v>
      </c>
      <c r="D46" s="6">
        <f t="shared" si="10"/>
        <v>2.3250760538896129</v>
      </c>
      <c r="E46" s="6">
        <f t="shared" si="10"/>
        <v>2.9506948410432132</v>
      </c>
      <c r="F46" s="6">
        <f t="shared" si="10"/>
        <v>-0.87898289122586726</v>
      </c>
      <c r="G46" s="6">
        <f t="shared" si="10"/>
        <v>0.642148277875073</v>
      </c>
      <c r="H46" s="6">
        <f t="shared" si="10"/>
        <v>-10.840141446165102</v>
      </c>
      <c r="I46" s="6">
        <f t="shared" si="10"/>
        <v>11.163788237950108</v>
      </c>
      <c r="J46" s="6">
        <f t="shared" si="10"/>
        <v>7.9822855908403545</v>
      </c>
      <c r="K46" s="6">
        <f t="shared" si="10"/>
        <v>7.9255043973098811</v>
      </c>
      <c r="L46" s="6">
        <f t="shared" si="10"/>
        <v>4.7469490308686284</v>
      </c>
      <c r="M46" s="6">
        <f t="shared" si="10"/>
        <v>6.8415741675075674</v>
      </c>
      <c r="N46" s="6">
        <f t="shared" si="10"/>
        <v>5.4633168347847878</v>
      </c>
      <c r="O46" s="6">
        <f t="shared" si="10"/>
        <v>5.044910179640719</v>
      </c>
      <c r="P46" s="6">
        <f t="shared" si="10"/>
        <v>2.0359576389458995</v>
      </c>
      <c r="Q46" s="6">
        <f t="shared" si="10"/>
        <v>8.5920280921961967E-2</v>
      </c>
      <c r="R46" s="6">
        <f t="shared" si="10"/>
        <v>-0.56074766355140182</v>
      </c>
      <c r="S46" s="2" t="s">
        <v>94</v>
      </c>
    </row>
    <row r="47" spans="1:19" x14ac:dyDescent="0.3">
      <c r="A47" s="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9" x14ac:dyDescent="0.3">
      <c r="A48" s="1" t="s">
        <v>40</v>
      </c>
    </row>
    <row r="49" spans="1:19" x14ac:dyDescent="0.3">
      <c r="A49" s="2" t="s">
        <v>8</v>
      </c>
      <c r="B49" s="5">
        <v>1706</v>
      </c>
      <c r="C49" s="5">
        <v>1870</v>
      </c>
      <c r="D49" s="5">
        <v>1968</v>
      </c>
      <c r="E49" s="5">
        <v>2469</v>
      </c>
      <c r="F49" s="5">
        <v>2709</v>
      </c>
      <c r="G49" s="5">
        <v>2943</v>
      </c>
      <c r="H49" s="5">
        <v>2826</v>
      </c>
      <c r="I49" s="5">
        <v>2789</v>
      </c>
      <c r="J49" s="5">
        <v>2915</v>
      </c>
      <c r="K49" s="5">
        <v>3346</v>
      </c>
      <c r="L49" s="5">
        <v>4217</v>
      </c>
      <c r="M49" s="5">
        <v>5422</v>
      </c>
      <c r="N49" s="5">
        <v>5912</v>
      </c>
      <c r="O49" s="5">
        <v>8170</v>
      </c>
      <c r="P49" s="5">
        <v>12106</v>
      </c>
      <c r="Q49" s="5">
        <v>13370</v>
      </c>
      <c r="R49" s="5">
        <v>13154</v>
      </c>
      <c r="S49" s="2" t="s">
        <v>41</v>
      </c>
    </row>
    <row r="50" spans="1:19" x14ac:dyDescent="0.3">
      <c r="A50" s="2" t="s">
        <v>9</v>
      </c>
      <c r="B50" s="5">
        <v>5</v>
      </c>
      <c r="C50" s="5">
        <v>4</v>
      </c>
      <c r="D50" s="5">
        <v>2</v>
      </c>
      <c r="E50" s="5">
        <v>18</v>
      </c>
      <c r="F50" s="5">
        <v>22</v>
      </c>
      <c r="G50" s="5">
        <v>12</v>
      </c>
      <c r="H50" s="5">
        <v>29</v>
      </c>
      <c r="I50" s="5">
        <v>16</v>
      </c>
      <c r="J50" s="5">
        <v>10</v>
      </c>
      <c r="K50" s="5">
        <v>7</v>
      </c>
      <c r="L50" s="5">
        <v>52</v>
      </c>
      <c r="M50" s="5">
        <v>43</v>
      </c>
      <c r="N50" s="5">
        <v>556</v>
      </c>
      <c r="O50" s="5">
        <v>37</v>
      </c>
      <c r="P50" s="5">
        <v>4</v>
      </c>
      <c r="Q50" s="5">
        <v>6</v>
      </c>
      <c r="R50" s="5">
        <v>40</v>
      </c>
      <c r="S50" s="2" t="s">
        <v>42</v>
      </c>
    </row>
    <row r="51" spans="1:19" x14ac:dyDescent="0.3">
      <c r="A51" s="2" t="s">
        <v>10</v>
      </c>
      <c r="B51" s="5">
        <v>354</v>
      </c>
      <c r="C51" s="5">
        <v>339</v>
      </c>
      <c r="D51" s="5">
        <v>333</v>
      </c>
      <c r="E51" s="5">
        <v>392</v>
      </c>
      <c r="F51" s="5">
        <v>317</v>
      </c>
      <c r="G51" s="5">
        <v>386</v>
      </c>
      <c r="H51" s="5">
        <v>457</v>
      </c>
      <c r="I51" s="5">
        <v>314</v>
      </c>
      <c r="J51" s="5">
        <v>228</v>
      </c>
      <c r="K51" s="5">
        <v>244</v>
      </c>
      <c r="L51" s="5">
        <v>236</v>
      </c>
      <c r="M51" s="5">
        <v>235</v>
      </c>
      <c r="N51" s="5">
        <v>328</v>
      </c>
      <c r="O51" s="5">
        <v>567</v>
      </c>
      <c r="P51" s="5">
        <v>567</v>
      </c>
      <c r="Q51" s="5">
        <v>482</v>
      </c>
      <c r="R51" s="5">
        <v>569</v>
      </c>
      <c r="S51" s="2" t="s">
        <v>43</v>
      </c>
    </row>
    <row r="52" spans="1:19" x14ac:dyDescent="0.3">
      <c r="A52" s="2" t="s">
        <v>11</v>
      </c>
      <c r="B52" s="5">
        <v>1</v>
      </c>
      <c r="C52" s="5">
        <v>5</v>
      </c>
      <c r="D52" s="5">
        <v>4</v>
      </c>
      <c r="E52" s="5">
        <v>13</v>
      </c>
      <c r="F52" s="5">
        <v>34</v>
      </c>
      <c r="G52" s="5">
        <v>38</v>
      </c>
      <c r="H52" s="5">
        <v>25</v>
      </c>
      <c r="I52" s="5">
        <v>30</v>
      </c>
      <c r="J52" s="5">
        <v>75</v>
      </c>
      <c r="K52" s="5">
        <v>102</v>
      </c>
      <c r="L52" s="5">
        <v>107</v>
      </c>
      <c r="M52" s="5">
        <v>118</v>
      </c>
      <c r="N52" s="5">
        <v>152</v>
      </c>
      <c r="O52" s="5">
        <v>153</v>
      </c>
      <c r="P52" s="5">
        <v>168</v>
      </c>
      <c r="Q52" s="5">
        <v>256</v>
      </c>
      <c r="R52" s="5">
        <v>242</v>
      </c>
      <c r="S52" s="2" t="s">
        <v>44</v>
      </c>
    </row>
    <row r="53" spans="1:19" x14ac:dyDescent="0.3">
      <c r="A53" s="2" t="s">
        <v>12</v>
      </c>
      <c r="B53" s="5">
        <v>569</v>
      </c>
      <c r="C53" s="5">
        <v>812</v>
      </c>
      <c r="D53" s="5">
        <v>626</v>
      </c>
      <c r="E53" s="5">
        <v>823</v>
      </c>
      <c r="F53" s="5">
        <v>765</v>
      </c>
      <c r="G53" s="5">
        <v>888</v>
      </c>
      <c r="H53" s="5">
        <v>1223</v>
      </c>
      <c r="I53" s="5">
        <v>1502</v>
      </c>
      <c r="J53" s="5">
        <v>1440</v>
      </c>
      <c r="K53" s="5">
        <v>1453</v>
      </c>
      <c r="L53" s="5">
        <v>1809</v>
      </c>
      <c r="M53" s="5">
        <v>2410</v>
      </c>
      <c r="N53" s="5">
        <v>2769</v>
      </c>
      <c r="O53" s="5">
        <v>3144</v>
      </c>
      <c r="P53" s="5">
        <v>4096</v>
      </c>
      <c r="Q53" s="5">
        <v>4513</v>
      </c>
      <c r="R53" s="5">
        <v>5115</v>
      </c>
      <c r="S53" s="2" t="s">
        <v>45</v>
      </c>
    </row>
    <row r="54" spans="1:19" x14ac:dyDescent="0.3">
      <c r="A54" s="2" t="s">
        <v>13</v>
      </c>
      <c r="B54" s="5">
        <v>98</v>
      </c>
      <c r="C54" s="5">
        <v>102</v>
      </c>
      <c r="D54" s="5">
        <v>129</v>
      </c>
      <c r="E54" s="5">
        <v>151</v>
      </c>
      <c r="F54" s="5">
        <v>187</v>
      </c>
      <c r="G54" s="5">
        <v>202</v>
      </c>
      <c r="H54" s="5">
        <v>384</v>
      </c>
      <c r="I54" s="5">
        <v>1122</v>
      </c>
      <c r="J54" s="5">
        <v>1058</v>
      </c>
      <c r="K54" s="5">
        <v>834</v>
      </c>
      <c r="L54" s="5">
        <v>726</v>
      </c>
      <c r="M54" s="5">
        <v>868</v>
      </c>
      <c r="N54" s="5">
        <v>547</v>
      </c>
      <c r="O54" s="5">
        <v>926</v>
      </c>
      <c r="P54" s="5">
        <v>970</v>
      </c>
      <c r="Q54" s="5">
        <v>1028</v>
      </c>
      <c r="R54" s="5">
        <v>999</v>
      </c>
      <c r="S54" s="2" t="s">
        <v>46</v>
      </c>
    </row>
    <row r="55" spans="1:19" x14ac:dyDescent="0.3">
      <c r="A55" s="2" t="s">
        <v>14</v>
      </c>
      <c r="B55" s="5">
        <v>6</v>
      </c>
      <c r="C55" s="5">
        <v>11</v>
      </c>
      <c r="D55" s="5">
        <v>10</v>
      </c>
      <c r="E55" s="5">
        <v>3</v>
      </c>
      <c r="F55" s="5">
        <v>30</v>
      </c>
      <c r="G55" s="5">
        <v>180</v>
      </c>
      <c r="H55" s="5">
        <v>139</v>
      </c>
      <c r="I55" s="5">
        <v>103</v>
      </c>
      <c r="J55" s="5">
        <v>114</v>
      </c>
      <c r="K55" s="5">
        <v>120</v>
      </c>
      <c r="L55" s="5">
        <v>101</v>
      </c>
      <c r="M55" s="5">
        <v>106</v>
      </c>
      <c r="N55" s="5">
        <v>148</v>
      </c>
      <c r="O55" s="5">
        <v>165</v>
      </c>
      <c r="P55" s="5">
        <v>207</v>
      </c>
      <c r="Q55" s="5">
        <v>109</v>
      </c>
      <c r="R55" s="5">
        <v>55</v>
      </c>
      <c r="S55" s="2" t="s">
        <v>47</v>
      </c>
    </row>
    <row r="56" spans="1:19" x14ac:dyDescent="0.3">
      <c r="A56" s="2" t="s">
        <v>15</v>
      </c>
      <c r="B56" s="5">
        <v>1079</v>
      </c>
      <c r="C56" s="5">
        <v>1261</v>
      </c>
      <c r="D56" s="5">
        <v>1204</v>
      </c>
      <c r="E56" s="5">
        <v>1500</v>
      </c>
      <c r="F56" s="5">
        <v>1953</v>
      </c>
      <c r="G56" s="5">
        <v>2215</v>
      </c>
      <c r="H56" s="5">
        <v>3311</v>
      </c>
      <c r="I56" s="5">
        <v>3373</v>
      </c>
      <c r="J56" s="5">
        <v>2837</v>
      </c>
      <c r="K56" s="5">
        <v>2382</v>
      </c>
      <c r="L56" s="5">
        <v>2704</v>
      </c>
      <c r="M56" s="5">
        <v>3084</v>
      </c>
      <c r="N56" s="5">
        <v>3989</v>
      </c>
      <c r="O56" s="5">
        <v>5017</v>
      </c>
      <c r="P56" s="5">
        <v>7952</v>
      </c>
      <c r="Q56" s="5">
        <v>8594</v>
      </c>
      <c r="R56" s="5">
        <v>9705</v>
      </c>
      <c r="S56" s="2" t="s">
        <v>48</v>
      </c>
    </row>
    <row r="57" spans="1:19" x14ac:dyDescent="0.3">
      <c r="A57" s="2" t="s">
        <v>16</v>
      </c>
      <c r="B57" s="5">
        <v>933</v>
      </c>
      <c r="C57" s="5">
        <v>884</v>
      </c>
      <c r="D57" s="5">
        <v>951</v>
      </c>
      <c r="E57" s="5">
        <v>1294</v>
      </c>
      <c r="F57" s="5">
        <v>1226</v>
      </c>
      <c r="G57" s="5">
        <v>1465</v>
      </c>
      <c r="H57" s="5">
        <v>1830</v>
      </c>
      <c r="I57" s="5">
        <v>1661</v>
      </c>
      <c r="J57" s="5">
        <v>1589</v>
      </c>
      <c r="K57" s="5">
        <v>1631</v>
      </c>
      <c r="L57" s="5">
        <v>1988</v>
      </c>
      <c r="M57" s="5">
        <v>2551</v>
      </c>
      <c r="N57" s="5">
        <v>2437</v>
      </c>
      <c r="O57" s="5">
        <v>3693</v>
      </c>
      <c r="P57" s="5">
        <v>5461</v>
      </c>
      <c r="Q57" s="5">
        <v>6613</v>
      </c>
      <c r="R57" s="5">
        <v>6035</v>
      </c>
      <c r="S57" s="2" t="s">
        <v>49</v>
      </c>
    </row>
    <row r="58" spans="1:19" x14ac:dyDescent="0.3">
      <c r="A58" s="2" t="s">
        <v>17</v>
      </c>
      <c r="B58" s="5">
        <v>728</v>
      </c>
      <c r="C58" s="5">
        <v>1000</v>
      </c>
      <c r="D58" s="5">
        <v>917</v>
      </c>
      <c r="E58" s="5">
        <v>1074</v>
      </c>
      <c r="F58" s="5">
        <v>884</v>
      </c>
      <c r="G58" s="5">
        <v>969</v>
      </c>
      <c r="H58" s="5">
        <v>-58</v>
      </c>
      <c r="I58" s="5">
        <v>843</v>
      </c>
      <c r="J58" s="5">
        <v>1413</v>
      </c>
      <c r="K58" s="5">
        <v>2093</v>
      </c>
      <c r="L58" s="5">
        <v>2557</v>
      </c>
      <c r="M58" s="5">
        <v>3567</v>
      </c>
      <c r="N58" s="5">
        <v>3984</v>
      </c>
      <c r="O58" s="5">
        <v>4453</v>
      </c>
      <c r="P58" s="5">
        <v>5560</v>
      </c>
      <c r="Q58" s="5">
        <v>4556</v>
      </c>
      <c r="R58" s="5">
        <v>4434</v>
      </c>
      <c r="S58" s="2" t="s">
        <v>50</v>
      </c>
    </row>
    <row r="59" spans="1:19" x14ac:dyDescent="0.3">
      <c r="A59" s="2"/>
    </row>
    <row r="60" spans="1:19" x14ac:dyDescent="0.3">
      <c r="A60" s="2" t="s">
        <v>18</v>
      </c>
      <c r="B60" s="21">
        <f>B58+B57+B56</f>
        <v>2740</v>
      </c>
      <c r="C60" s="21">
        <f t="shared" ref="C60:R60" si="11">C58+C57+C56</f>
        <v>3145</v>
      </c>
      <c r="D60" s="21">
        <f t="shared" si="11"/>
        <v>3072</v>
      </c>
      <c r="E60" s="21">
        <f t="shared" si="11"/>
        <v>3868</v>
      </c>
      <c r="F60" s="21">
        <f t="shared" si="11"/>
        <v>4063</v>
      </c>
      <c r="G60" s="21">
        <f t="shared" si="11"/>
        <v>4649</v>
      </c>
      <c r="H60" s="21">
        <f t="shared" si="11"/>
        <v>5083</v>
      </c>
      <c r="I60" s="21">
        <f t="shared" si="11"/>
        <v>5877</v>
      </c>
      <c r="J60" s="21">
        <f t="shared" si="11"/>
        <v>5839</v>
      </c>
      <c r="K60" s="21">
        <f t="shared" si="11"/>
        <v>6106</v>
      </c>
      <c r="L60" s="21">
        <f t="shared" si="11"/>
        <v>7249</v>
      </c>
      <c r="M60" s="21">
        <f t="shared" si="11"/>
        <v>9202</v>
      </c>
      <c r="N60" s="21">
        <f t="shared" si="11"/>
        <v>10410</v>
      </c>
      <c r="O60" s="21">
        <f t="shared" si="11"/>
        <v>13163</v>
      </c>
      <c r="P60" s="21">
        <f t="shared" si="11"/>
        <v>18973</v>
      </c>
      <c r="Q60" s="21">
        <f t="shared" si="11"/>
        <v>19763</v>
      </c>
      <c r="R60" s="21">
        <f t="shared" si="11"/>
        <v>20174</v>
      </c>
      <c r="S60" s="2" t="s">
        <v>80</v>
      </c>
    </row>
    <row r="61" spans="1:19" x14ac:dyDescent="0.3">
      <c r="A61" s="2" t="s">
        <v>19</v>
      </c>
      <c r="B61" s="22">
        <f>B58/B60*100</f>
        <v>26.569343065693431</v>
      </c>
      <c r="C61" s="22">
        <f t="shared" ref="C61:R61" si="12">C58/C60*100</f>
        <v>31.796502384737678</v>
      </c>
      <c r="D61" s="22">
        <f t="shared" si="12"/>
        <v>29.850260416666668</v>
      </c>
      <c r="E61" s="22">
        <f t="shared" si="12"/>
        <v>27.76628748707342</v>
      </c>
      <c r="F61" s="22">
        <f t="shared" si="12"/>
        <v>21.75732217573222</v>
      </c>
      <c r="G61" s="22">
        <f t="shared" si="12"/>
        <v>20.84319208431921</v>
      </c>
      <c r="H61" s="22">
        <f t="shared" si="12"/>
        <v>-1.1410584300609876</v>
      </c>
      <c r="I61" s="22">
        <f t="shared" si="12"/>
        <v>14.344053088310362</v>
      </c>
      <c r="J61" s="22">
        <f t="shared" si="12"/>
        <v>24.19934920363076</v>
      </c>
      <c r="K61" s="22">
        <f t="shared" si="12"/>
        <v>34.277759580740259</v>
      </c>
      <c r="L61" s="22">
        <f t="shared" si="12"/>
        <v>35.273830873223893</v>
      </c>
      <c r="M61" s="22">
        <f t="shared" si="12"/>
        <v>38.763312323407959</v>
      </c>
      <c r="N61" s="22">
        <f t="shared" si="12"/>
        <v>38.270893371757921</v>
      </c>
      <c r="O61" s="22">
        <f t="shared" si="12"/>
        <v>33.829674086454453</v>
      </c>
      <c r="P61" s="22">
        <f t="shared" si="12"/>
        <v>29.304801560111738</v>
      </c>
      <c r="Q61" s="22">
        <f t="shared" si="12"/>
        <v>23.053180185194556</v>
      </c>
      <c r="R61" s="22">
        <f t="shared" si="12"/>
        <v>21.978784574204422</v>
      </c>
      <c r="S61" s="2" t="s">
        <v>81</v>
      </c>
    </row>
    <row r="62" spans="1:19" x14ac:dyDescent="0.3">
      <c r="A62" s="2" t="s">
        <v>95</v>
      </c>
      <c r="C62" s="23">
        <f>C34/B58*100</f>
        <v>30.906593406593409</v>
      </c>
      <c r="D62" s="23">
        <f t="shared" ref="D62:R62" si="13">D34/C58*100</f>
        <v>10.7</v>
      </c>
      <c r="E62" s="23">
        <f t="shared" si="13"/>
        <v>16.902944383860412</v>
      </c>
      <c r="F62" s="23">
        <f t="shared" si="13"/>
        <v>-5.2141527001862196</v>
      </c>
      <c r="G62" s="23">
        <f t="shared" si="13"/>
        <v>4.9773755656108598</v>
      </c>
      <c r="H62" s="23">
        <f t="shared" si="13"/>
        <v>-91.74406604747162</v>
      </c>
      <c r="I62" s="23">
        <f t="shared" si="13"/>
        <v>-1705.1724137931035</v>
      </c>
      <c r="J62" s="23">
        <f t="shared" si="13"/>
        <v>87.663107947805457</v>
      </c>
      <c r="K62" s="23">
        <f t="shared" si="13"/>
        <v>54.210898796886056</v>
      </c>
      <c r="L62" s="23">
        <f t="shared" si="13"/>
        <v>25.274725274725274</v>
      </c>
      <c r="M62" s="23">
        <f t="shared" si="13"/>
        <v>39.773171685569025</v>
      </c>
      <c r="N62" s="23">
        <f t="shared" si="13"/>
        <v>24.446313428651528</v>
      </c>
      <c r="O62" s="23">
        <f t="shared" si="13"/>
        <v>25.376506024096386</v>
      </c>
      <c r="P62" s="23">
        <f t="shared" si="13"/>
        <v>11.13855827532001</v>
      </c>
      <c r="Q62" s="23">
        <f t="shared" si="13"/>
        <v>0.41366906474820142</v>
      </c>
      <c r="R62" s="23">
        <f t="shared" si="13"/>
        <v>-3.4240561896400354</v>
      </c>
      <c r="S62" s="2" t="s">
        <v>96</v>
      </c>
    </row>
    <row r="63" spans="1:19" x14ac:dyDescent="0.3">
      <c r="A63" s="2"/>
    </row>
    <row r="64" spans="1:19" x14ac:dyDescent="0.3">
      <c r="A64" s="10" t="s">
        <v>20</v>
      </c>
    </row>
    <row r="65" spans="1:1" x14ac:dyDescent="0.3">
      <c r="A65" s="10" t="s">
        <v>87</v>
      </c>
    </row>
    <row r="66" spans="1:1" x14ac:dyDescent="0.3">
      <c r="A66" s="11" t="s">
        <v>21</v>
      </c>
    </row>
    <row r="67" spans="1:1" x14ac:dyDescent="0.3">
      <c r="A67" s="10" t="s">
        <v>22</v>
      </c>
    </row>
    <row r="68" spans="1:1" x14ac:dyDescent="0.3">
      <c r="A68" s="10" t="s">
        <v>23</v>
      </c>
    </row>
    <row r="69" spans="1:1" x14ac:dyDescent="0.3">
      <c r="A69" s="10" t="s">
        <v>24</v>
      </c>
    </row>
  </sheetData>
  <pageMargins left="0.70866141732283472" right="0.70866141732283472" top="0.74803149606299213" bottom="0.94488188976377963" header="0.31496062992125984" footer="0.31496062992125984"/>
  <pageSetup paperSize="9" scale="70" orientation="landscape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 5 verðlag ársins 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Vilborg Helga Júlíusdóttir</dc:creator>
  <cp:lastModifiedBy>Vilborg Helga Júlíusdóttir</cp:lastModifiedBy>
  <cp:lastPrinted>2017-03-28T15:13:05Z</cp:lastPrinted>
  <dcterms:created xsi:type="dcterms:W3CDTF">2017-03-28T09:26:21Z</dcterms:created>
  <dcterms:modified xsi:type="dcterms:W3CDTF">2020-01-24T15:42:10Z</dcterms:modified>
</cp:coreProperties>
</file>